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 s="1"/>
  <c r="C16" i="1" l="1"/>
  <c r="C15" i="1" s="1"/>
  <c r="C14" i="1" l="1"/>
  <c r="D10" i="1"/>
  <c r="F10" i="1" s="1"/>
  <c r="F21" i="1"/>
  <c r="E21" i="1"/>
  <c r="C8" i="1" l="1"/>
  <c r="D15" i="1"/>
  <c r="D9" i="1"/>
  <c r="D14" i="1" l="1"/>
  <c r="E14" i="1" s="1"/>
  <c r="E15" i="1"/>
  <c r="F27" i="1"/>
  <c r="E27" i="1"/>
  <c r="D25" i="1"/>
  <c r="D24" i="1" s="1"/>
  <c r="D26" i="1"/>
  <c r="C26" i="1"/>
  <c r="E26" i="1" s="1"/>
  <c r="D8" i="1"/>
  <c r="F16" i="1"/>
  <c r="E17" i="1"/>
  <c r="F17" i="1"/>
  <c r="F26" i="1" l="1"/>
  <c r="C25" i="1"/>
  <c r="F25" i="1" s="1"/>
  <c r="D28" i="1"/>
  <c r="D31" i="1" s="1"/>
  <c r="E16" i="1"/>
  <c r="F18" i="1"/>
  <c r="F19" i="1"/>
  <c r="F9" i="1"/>
  <c r="F11" i="1"/>
  <c r="F12" i="1"/>
  <c r="F13" i="1"/>
  <c r="F20" i="1"/>
  <c r="F22" i="1"/>
  <c r="F23" i="1"/>
  <c r="E18" i="1"/>
  <c r="E19" i="1"/>
  <c r="E9" i="1"/>
  <c r="E10" i="1"/>
  <c r="E11" i="1"/>
  <c r="E12" i="1"/>
  <c r="E13" i="1"/>
  <c r="E20" i="1"/>
  <c r="E22" i="1"/>
  <c r="E23" i="1"/>
  <c r="E25" i="1" l="1"/>
  <c r="C24" i="1"/>
  <c r="F15" i="1"/>
  <c r="E24" i="1" l="1"/>
  <c r="F24" i="1"/>
  <c r="C28" i="1"/>
  <c r="C31" i="1" s="1"/>
  <c r="E8" i="1"/>
  <c r="F14" i="1"/>
  <c r="F8" i="1" l="1"/>
  <c r="E28" i="1" l="1"/>
  <c r="E31" i="1" s="1"/>
  <c r="F28" i="1"/>
  <c r="F31" i="1" s="1"/>
</calcChain>
</file>

<file path=xl/sharedStrings.xml><?xml version="1.0" encoding="utf-8"?>
<sst xmlns="http://schemas.openxmlformats.org/spreadsheetml/2006/main" count="55" uniqueCount="55">
  <si>
    <t>КЦСР</t>
  </si>
  <si>
    <t>Наименование расходов</t>
  </si>
  <si>
    <t>Уточненный годовой план на отчетную дату</t>
  </si>
  <si>
    <t>Исполнено на отчетную дату нарастающим итогом</t>
  </si>
  <si>
    <t>Отклонение от плана</t>
  </si>
  <si>
    <t>% исполнения</t>
  </si>
  <si>
    <t>6=4-5</t>
  </si>
  <si>
    <t>АНАЛИЗ</t>
  </si>
  <si>
    <t>Государственная программа Пермского края "Культура Пермского края"</t>
  </si>
  <si>
    <t>06 0 00 00000</t>
  </si>
  <si>
    <t>Подпрограмма "Обеспечение реализации государственной программы"</t>
  </si>
  <si>
    <t>Основное мероприятие "Техническая поддержка, развитие системы администрирования и наполнение информацией интернет-портала "Объединенный банк данных "Поколения Пермского края"</t>
  </si>
  <si>
    <t>Сопровождение, поддержка и развитие программного обеспечения объектов ИТ-инфраструктуры, автоматизации бюджетных процессов</t>
  </si>
  <si>
    <t>06 7 00 00000</t>
  </si>
  <si>
    <t>06 7 02 00000</t>
  </si>
  <si>
    <t>06 7 02 00130</t>
  </si>
  <si>
    <t>Подпрограмма "Развитие архивного дела"</t>
  </si>
  <si>
    <t>Основное мероприятие "Мероприятия по хранению, комплектованию, учету и использованию архивных документов архивного фонда Пермского края"</t>
  </si>
  <si>
    <t>Обеспечение деятельности (оказание услуг, выполнение работ) государственных учреждений (организаций)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</si>
  <si>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</si>
  <si>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Проведение ежегодного форума архивистов Пермского края</t>
  </si>
  <si>
    <t>06 6 00 00000</t>
  </si>
  <si>
    <t>06 6 01 00000</t>
  </si>
  <si>
    <t>06 6 01 00110</t>
  </si>
  <si>
    <t>06 6 01 2К080</t>
  </si>
  <si>
    <t>06 6 01 2К110</t>
  </si>
  <si>
    <t>Государственная программа Пермского края "Обеспечение взаимодействия общества и власти"</t>
  </si>
  <si>
    <t>Подпрограмма "Патриотическое воспитание жителей Пермского края"</t>
  </si>
  <si>
    <t>Основное мероприятие "Государственная поддержка патриотического воспитания и формирование патриотизма у жителей Пермского края"</t>
  </si>
  <si>
    <t>Научно-исследовательская деятельность и информирование населения об исторических событиях, воспитание патриотических чувств к малой родине</t>
  </si>
  <si>
    <t>21 0 00 00000</t>
  </si>
  <si>
    <t>21 7 00 00000</t>
  </si>
  <si>
    <t>21 7 01 00000</t>
  </si>
  <si>
    <t>21 7 01 2В250</t>
  </si>
  <si>
    <t>Основное мероприятие "Обеспечение деятельности государственных органов"</t>
  </si>
  <si>
    <t>Содержание государственных органов Пермского края</t>
  </si>
  <si>
    <t>06 7 01 00000</t>
  </si>
  <si>
    <t>06 7 01 00090</t>
  </si>
  <si>
    <t>Итого по государственным программам</t>
  </si>
  <si>
    <t>06 7 01 00120</t>
  </si>
  <si>
    <t>Исполнение решений судов, вступивших в законную силу, и оплата государственной пошлины</t>
  </si>
  <si>
    <t>Государственная программа Пермского края "Управление государственными финансами и государственным долгом Пермского края"</t>
  </si>
  <si>
    <t>Подпрограмма "Организация и совершенствование бюджетного процесса"</t>
  </si>
  <si>
    <t>Основное мероприятие "Проведение мониторинга качества финансового менеджмента ГРБС Пермского края"</t>
  </si>
  <si>
    <t>Поощрение за достижение наилучших результатов в организации финансового менеджмента главных распорядителей бюджетных средств</t>
  </si>
  <si>
    <t>20 0 00 00000</t>
  </si>
  <si>
    <t>20 1 00 00000</t>
  </si>
  <si>
    <t>20 1 02 00000</t>
  </si>
  <si>
    <t>20 1 02 2М010</t>
  </si>
  <si>
    <t>Непрограммное мероприятие</t>
  </si>
  <si>
    <t>Итого по непрограммным мероприятиям</t>
  </si>
  <si>
    <t>ВСЕГО:</t>
  </si>
  <si>
    <t>исполнения расходов бюджета Пермского края за 9 месяцев 2016 года</t>
  </si>
  <si>
    <t>Агентством по делам архивов Пермского края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</si>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</sst>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4" fillId="0" borderId="1" xfId="1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6" fillId="0" borderId="0" xfId="0" applyFont="1"/>
    <xf numFmtId="49" fontId="5" fillId="0" borderId="1" xfId="1" applyNumberFormat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5" fontId="0" fillId="0" borderId="0" xfId="0" applyNumberFormat="1" applyFill="1"/>
    <xf numFmtId="164" fontId="4" fillId="0" borderId="1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1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="50" zoomScaleNormal="50" workbookViewId="0">
      <selection activeCell="C11" sqref="C11"/>
    </sheetView>
  </sheetViews>
  <sheetFormatPr defaultRowHeight="18.75" x14ac:dyDescent="0.3"/>
  <cols>
    <col min="1" max="1" width="22.140625" style="13" customWidth="1"/>
    <col min="2" max="2" width="27.7109375" style="13" customWidth="1"/>
    <col min="3" max="3" width="24.7109375" style="13" customWidth="1"/>
    <col min="4" max="4" width="20.85546875" style="13" customWidth="1"/>
    <col min="5" max="5" width="21.140625" style="13" customWidth="1"/>
    <col min="6" max="6" width="12.5703125" style="13" customWidth="1"/>
    <col min="7" max="9" width="9.140625" customWidth="1"/>
  </cols>
  <sheetData>
    <row r="1" spans="1:8" x14ac:dyDescent="0.3">
      <c r="C1" s="14" t="s">
        <v>7</v>
      </c>
      <c r="D1" s="14"/>
      <c r="E1" s="14"/>
    </row>
    <row r="2" spans="1:8" x14ac:dyDescent="0.3">
      <c r="B2" s="15"/>
      <c r="C2" s="15" t="s">
        <v>52</v>
      </c>
      <c r="D2" s="15"/>
      <c r="E2" s="15"/>
    </row>
    <row r="3" spans="1:8" x14ac:dyDescent="0.3">
      <c r="B3" s="15"/>
      <c r="C3" s="15" t="s">
        <v>53</v>
      </c>
      <c r="D3" s="15"/>
      <c r="E3" s="15"/>
    </row>
    <row r="4" spans="1:8" x14ac:dyDescent="0.3">
      <c r="E4" s="15" t="s">
        <v>54</v>
      </c>
    </row>
    <row r="5" spans="1:8" ht="15" customHeight="1" x14ac:dyDescent="0.25">
      <c r="A5" s="31" t="s">
        <v>0</v>
      </c>
      <c r="B5" s="31" t="s">
        <v>1</v>
      </c>
      <c r="C5" s="31" t="s">
        <v>2</v>
      </c>
      <c r="D5" s="31" t="s">
        <v>3</v>
      </c>
      <c r="E5" s="31" t="s">
        <v>4</v>
      </c>
      <c r="F5" s="32" t="s">
        <v>5</v>
      </c>
    </row>
    <row r="6" spans="1:8" ht="105" customHeight="1" x14ac:dyDescent="0.25">
      <c r="A6" s="31"/>
      <c r="B6" s="31"/>
      <c r="C6" s="31"/>
      <c r="D6" s="31"/>
      <c r="E6" s="31"/>
      <c r="F6" s="33"/>
    </row>
    <row r="7" spans="1:8" x14ac:dyDescent="0.25">
      <c r="A7" s="16">
        <v>1</v>
      </c>
      <c r="B7" s="16">
        <v>2</v>
      </c>
      <c r="C7" s="16">
        <v>4</v>
      </c>
      <c r="D7" s="16">
        <v>5</v>
      </c>
      <c r="E7" s="17" t="s">
        <v>6</v>
      </c>
      <c r="F7" s="16">
        <v>7</v>
      </c>
    </row>
    <row r="8" spans="1:8" ht="93.75" x14ac:dyDescent="0.25">
      <c r="A8" s="2" t="s">
        <v>9</v>
      </c>
      <c r="B8" s="3" t="s">
        <v>8</v>
      </c>
      <c r="C8" s="28">
        <f>C9+C14</f>
        <v>89734.1</v>
      </c>
      <c r="D8" s="28">
        <f>D9+D14</f>
        <v>63237.969000000005</v>
      </c>
      <c r="E8" s="26">
        <f>C8-D8</f>
        <v>26496.131000000001</v>
      </c>
      <c r="F8" s="26">
        <f>D8/C8*100</f>
        <v>70.472617433060563</v>
      </c>
    </row>
    <row r="9" spans="1:8" ht="56.25" x14ac:dyDescent="0.25">
      <c r="A9" s="4" t="s">
        <v>21</v>
      </c>
      <c r="B9" s="3" t="s">
        <v>16</v>
      </c>
      <c r="C9" s="28">
        <f>C10</f>
        <v>82652.100000000006</v>
      </c>
      <c r="D9" s="28">
        <f>D10</f>
        <v>58416.160000000003</v>
      </c>
      <c r="E9" s="26">
        <f t="shared" ref="E9:E28" si="0">C9-D9</f>
        <v>24235.940000000002</v>
      </c>
      <c r="F9" s="26">
        <f t="shared" ref="F9:F28" si="1">D9/C9*100</f>
        <v>70.67716367763191</v>
      </c>
    </row>
    <row r="10" spans="1:8" ht="187.5" x14ac:dyDescent="0.25">
      <c r="A10" s="4" t="s">
        <v>22</v>
      </c>
      <c r="B10" s="5" t="s">
        <v>17</v>
      </c>
      <c r="C10" s="28">
        <f>C11+C12+C13</f>
        <v>82652.100000000006</v>
      </c>
      <c r="D10" s="8">
        <f>D11+D12+D13</f>
        <v>58416.160000000003</v>
      </c>
      <c r="E10" s="26">
        <f t="shared" si="0"/>
        <v>24235.940000000002</v>
      </c>
      <c r="F10" s="26">
        <f t="shared" si="1"/>
        <v>70.67716367763191</v>
      </c>
    </row>
    <row r="11" spans="1:8" ht="131.25" x14ac:dyDescent="0.25">
      <c r="A11" s="4" t="s">
        <v>23</v>
      </c>
      <c r="B11" s="5" t="s">
        <v>18</v>
      </c>
      <c r="C11" s="28">
        <v>65805.7</v>
      </c>
      <c r="D11" s="8">
        <v>46199.96</v>
      </c>
      <c r="E11" s="26">
        <f t="shared" si="0"/>
        <v>19605.739999999998</v>
      </c>
      <c r="F11" s="26">
        <f t="shared" si="1"/>
        <v>70.206623438395155</v>
      </c>
    </row>
    <row r="12" spans="1:8" ht="151.5" customHeight="1" x14ac:dyDescent="0.25">
      <c r="A12" s="2" t="s">
        <v>24</v>
      </c>
      <c r="B12" s="5" t="s">
        <v>19</v>
      </c>
      <c r="C12" s="28">
        <v>16646.400000000001</v>
      </c>
      <c r="D12" s="8">
        <v>12216.2</v>
      </c>
      <c r="E12" s="26">
        <f t="shared" si="0"/>
        <v>4430.2000000000007</v>
      </c>
      <c r="F12" s="26">
        <f t="shared" si="1"/>
        <v>73.386437908496731</v>
      </c>
    </row>
    <row r="13" spans="1:8" s="1" customFormat="1" ht="75" x14ac:dyDescent="0.25">
      <c r="A13" s="6" t="s">
        <v>25</v>
      </c>
      <c r="B13" s="7" t="s">
        <v>20</v>
      </c>
      <c r="C13" s="28">
        <v>200</v>
      </c>
      <c r="D13" s="8">
        <v>0</v>
      </c>
      <c r="E13" s="8">
        <f t="shared" si="0"/>
        <v>200</v>
      </c>
      <c r="F13" s="8">
        <f t="shared" si="1"/>
        <v>0</v>
      </c>
      <c r="H13" s="27"/>
    </row>
    <row r="14" spans="1:8" ht="93.75" x14ac:dyDescent="0.25">
      <c r="A14" s="12" t="s">
        <v>13</v>
      </c>
      <c r="B14" s="11" t="s">
        <v>10</v>
      </c>
      <c r="C14" s="29">
        <f>C15+C18</f>
        <v>7082</v>
      </c>
      <c r="D14" s="26">
        <f>D15+D18</f>
        <v>4821.8090000000002</v>
      </c>
      <c r="E14" s="26">
        <f>C14-D14</f>
        <v>2260.1909999999998</v>
      </c>
      <c r="F14" s="26">
        <f t="shared" si="1"/>
        <v>68.085413724936458</v>
      </c>
    </row>
    <row r="15" spans="1:8" ht="112.5" x14ac:dyDescent="0.25">
      <c r="A15" s="12" t="s">
        <v>36</v>
      </c>
      <c r="B15" s="5" t="s">
        <v>34</v>
      </c>
      <c r="C15" s="29">
        <f>C16+C17</f>
        <v>6645.2</v>
      </c>
      <c r="D15" s="29">
        <f>D16+D17</f>
        <v>4623.8090000000002</v>
      </c>
      <c r="E15" s="26">
        <f>C15-D15</f>
        <v>2021.3909999999996</v>
      </c>
      <c r="F15" s="26">
        <f t="shared" ref="F15:F17" si="2">D15/C15*100</f>
        <v>69.581186420273283</v>
      </c>
    </row>
    <row r="16" spans="1:8" ht="75" x14ac:dyDescent="0.25">
      <c r="A16" s="12" t="s">
        <v>37</v>
      </c>
      <c r="B16" s="10" t="s">
        <v>35</v>
      </c>
      <c r="C16" s="29">
        <f>6582.3-20+62.9</f>
        <v>6625.2</v>
      </c>
      <c r="D16" s="26">
        <v>4603.8090000000002</v>
      </c>
      <c r="E16" s="26">
        <f t="shared" ref="E16:E17" si="3">C16-D16</f>
        <v>2021.3909999999996</v>
      </c>
      <c r="F16" s="26">
        <f t="shared" si="2"/>
        <v>69.489358811809467</v>
      </c>
    </row>
    <row r="17" spans="1:6" ht="123" customHeight="1" x14ac:dyDescent="0.25">
      <c r="A17" s="12" t="s">
        <v>39</v>
      </c>
      <c r="B17" s="10" t="s">
        <v>40</v>
      </c>
      <c r="C17" s="29">
        <v>20</v>
      </c>
      <c r="D17" s="8">
        <v>20</v>
      </c>
      <c r="E17" s="26">
        <f t="shared" si="3"/>
        <v>0</v>
      </c>
      <c r="F17" s="26">
        <f t="shared" si="2"/>
        <v>100</v>
      </c>
    </row>
    <row r="18" spans="1:6" s="1" customFormat="1" ht="241.5" customHeight="1" x14ac:dyDescent="0.25">
      <c r="A18" s="4" t="s">
        <v>14</v>
      </c>
      <c r="B18" s="7" t="s">
        <v>11</v>
      </c>
      <c r="C18" s="28">
        <v>436.8</v>
      </c>
      <c r="D18" s="8">
        <v>198</v>
      </c>
      <c r="E18" s="8">
        <f>C18-D18</f>
        <v>238.8</v>
      </c>
      <c r="F18" s="8">
        <f>D18/C18*100</f>
        <v>45.329670329670328</v>
      </c>
    </row>
    <row r="19" spans="1:6" s="1" customFormat="1" ht="150" x14ac:dyDescent="0.25">
      <c r="A19" s="4" t="s">
        <v>15</v>
      </c>
      <c r="B19" s="7" t="s">
        <v>12</v>
      </c>
      <c r="C19" s="28">
        <v>436.8</v>
      </c>
      <c r="D19" s="8">
        <v>198</v>
      </c>
      <c r="E19" s="8">
        <f>C19-D19</f>
        <v>238.8</v>
      </c>
      <c r="F19" s="8">
        <f>D19/C19*100</f>
        <v>45.329670329670328</v>
      </c>
    </row>
    <row r="20" spans="1:6" s="1" customFormat="1" ht="112.5" x14ac:dyDescent="0.25">
      <c r="A20" s="4" t="s">
        <v>30</v>
      </c>
      <c r="B20" s="11" t="s">
        <v>26</v>
      </c>
      <c r="C20" s="28">
        <v>228</v>
      </c>
      <c r="D20" s="8">
        <v>98.8</v>
      </c>
      <c r="E20" s="8">
        <f t="shared" si="0"/>
        <v>129.19999999999999</v>
      </c>
      <c r="F20" s="8">
        <f t="shared" si="1"/>
        <v>43.333333333333336</v>
      </c>
    </row>
    <row r="21" spans="1:6" s="1" customFormat="1" ht="93.75" x14ac:dyDescent="0.25">
      <c r="A21" s="4" t="s">
        <v>31</v>
      </c>
      <c r="B21" s="11" t="s">
        <v>27</v>
      </c>
      <c r="C21" s="28">
        <v>228</v>
      </c>
      <c r="D21" s="8">
        <v>98.8</v>
      </c>
      <c r="E21" s="8">
        <f>C21-D21</f>
        <v>129.19999999999999</v>
      </c>
      <c r="F21" s="8">
        <f>D21/C21*100</f>
        <v>43.333333333333336</v>
      </c>
    </row>
    <row r="22" spans="1:6" s="1" customFormat="1" ht="187.5" x14ac:dyDescent="0.25">
      <c r="A22" s="4" t="s">
        <v>32</v>
      </c>
      <c r="B22" s="5" t="s">
        <v>28</v>
      </c>
      <c r="C22" s="28">
        <v>228</v>
      </c>
      <c r="D22" s="8">
        <v>98.8</v>
      </c>
      <c r="E22" s="8">
        <f t="shared" si="0"/>
        <v>129.19999999999999</v>
      </c>
      <c r="F22" s="8">
        <f t="shared" si="1"/>
        <v>43.333333333333336</v>
      </c>
    </row>
    <row r="23" spans="1:6" s="1" customFormat="1" ht="177.75" customHeight="1" x14ac:dyDescent="0.25">
      <c r="A23" s="4" t="s">
        <v>33</v>
      </c>
      <c r="B23" s="7" t="s">
        <v>29</v>
      </c>
      <c r="C23" s="8">
        <v>228</v>
      </c>
      <c r="D23" s="8">
        <v>98.8</v>
      </c>
      <c r="E23" s="8">
        <f t="shared" si="0"/>
        <v>129.19999999999999</v>
      </c>
      <c r="F23" s="8">
        <f t="shared" si="1"/>
        <v>43.333333333333336</v>
      </c>
    </row>
    <row r="24" spans="1:6" s="1" customFormat="1" ht="181.5" customHeight="1" x14ac:dyDescent="0.25">
      <c r="A24" s="12" t="s">
        <v>45</v>
      </c>
      <c r="B24" s="25" t="s">
        <v>41</v>
      </c>
      <c r="C24" s="8">
        <f t="shared" ref="C24:D26" si="4">C25</f>
        <v>122.2</v>
      </c>
      <c r="D24" s="8">
        <f t="shared" si="4"/>
        <v>122.2</v>
      </c>
      <c r="E24" s="8">
        <f t="shared" si="0"/>
        <v>0</v>
      </c>
      <c r="F24" s="8">
        <f t="shared" si="1"/>
        <v>100</v>
      </c>
    </row>
    <row r="25" spans="1:6" s="1" customFormat="1" ht="96" customHeight="1" x14ac:dyDescent="0.25">
      <c r="A25" s="12" t="s">
        <v>46</v>
      </c>
      <c r="B25" s="7" t="s">
        <v>42</v>
      </c>
      <c r="C25" s="8">
        <f t="shared" si="4"/>
        <v>122.2</v>
      </c>
      <c r="D25" s="8">
        <f t="shared" si="4"/>
        <v>122.2</v>
      </c>
      <c r="E25" s="8">
        <f t="shared" si="0"/>
        <v>0</v>
      </c>
      <c r="F25" s="8">
        <f t="shared" si="1"/>
        <v>100</v>
      </c>
    </row>
    <row r="26" spans="1:6" s="1" customFormat="1" ht="130.5" customHeight="1" x14ac:dyDescent="0.25">
      <c r="A26" s="12" t="s">
        <v>47</v>
      </c>
      <c r="B26" s="7" t="s">
        <v>43</v>
      </c>
      <c r="C26" s="8">
        <f t="shared" si="4"/>
        <v>122.2</v>
      </c>
      <c r="D26" s="8">
        <f t="shared" si="4"/>
        <v>122.2</v>
      </c>
      <c r="E26" s="8">
        <f t="shared" si="0"/>
        <v>0</v>
      </c>
      <c r="F26" s="8">
        <f t="shared" si="1"/>
        <v>100</v>
      </c>
    </row>
    <row r="27" spans="1:6" s="1" customFormat="1" ht="96" customHeight="1" x14ac:dyDescent="0.25">
      <c r="A27" s="12" t="s">
        <v>48</v>
      </c>
      <c r="B27" s="7" t="s">
        <v>44</v>
      </c>
      <c r="C27" s="8">
        <v>122.2</v>
      </c>
      <c r="D27" s="8">
        <v>122.2</v>
      </c>
      <c r="E27" s="8">
        <f t="shared" si="0"/>
        <v>0</v>
      </c>
      <c r="F27" s="8">
        <f t="shared" si="1"/>
        <v>100</v>
      </c>
    </row>
    <row r="28" spans="1:6" s="22" customFormat="1" ht="56.25" x14ac:dyDescent="0.25">
      <c r="A28" s="23"/>
      <c r="B28" s="3" t="s">
        <v>38</v>
      </c>
      <c r="C28" s="30">
        <f>C20+C8+C24</f>
        <v>90084.3</v>
      </c>
      <c r="D28" s="30">
        <f>D20+D8+D24</f>
        <v>63458.969000000005</v>
      </c>
      <c r="E28" s="24">
        <f t="shared" si="0"/>
        <v>26625.330999999998</v>
      </c>
      <c r="F28" s="24">
        <f t="shared" si="1"/>
        <v>70.443983024789006</v>
      </c>
    </row>
    <row r="29" spans="1:6" ht="37.5" x14ac:dyDescent="0.3">
      <c r="A29" s="18"/>
      <c r="B29" s="9" t="s">
        <v>49</v>
      </c>
      <c r="C29" s="18"/>
      <c r="D29" s="18"/>
      <c r="E29" s="18"/>
      <c r="F29" s="18"/>
    </row>
    <row r="30" spans="1:6" ht="56.25" x14ac:dyDescent="0.3">
      <c r="A30" s="18"/>
      <c r="B30" s="9" t="s">
        <v>50</v>
      </c>
      <c r="C30" s="18"/>
      <c r="D30" s="18"/>
      <c r="E30" s="18"/>
      <c r="F30" s="18"/>
    </row>
    <row r="31" spans="1:6" s="22" customFormat="1" x14ac:dyDescent="0.3">
      <c r="A31" s="20"/>
      <c r="B31" s="19" t="s">
        <v>51</v>
      </c>
      <c r="C31" s="21">
        <f>C28</f>
        <v>90084.3</v>
      </c>
      <c r="D31" s="21">
        <f>D28</f>
        <v>63458.969000000005</v>
      </c>
      <c r="E31" s="21">
        <f>E28</f>
        <v>26625.330999999998</v>
      </c>
      <c r="F31" s="21">
        <f>F28</f>
        <v>70.443983024789006</v>
      </c>
    </row>
  </sheetData>
  <mergeCells count="6"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Светлана Юрьевна</dc:creator>
  <cp:lastModifiedBy>Андрей</cp:lastModifiedBy>
  <cp:lastPrinted>2016-10-10T10:22:21Z</cp:lastPrinted>
  <dcterms:created xsi:type="dcterms:W3CDTF">2016-07-07T04:42:15Z</dcterms:created>
  <dcterms:modified xsi:type="dcterms:W3CDTF">2016-10-11T04:52:22Z</dcterms:modified>
</cp:coreProperties>
</file>